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6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</externalReferences>
  <definedNames>
    <definedName name="_xlnm.Print_Area" localSheetId="9">'з початку року'!$A$1:$Q$45</definedName>
  </definedNames>
  <calcPr fullCalcOnLoad="1"/>
</workbook>
</file>

<file path=xl/sharedStrings.xml><?xml version="1.0" encoding="utf-8"?>
<sst xmlns="http://schemas.openxmlformats.org/spreadsheetml/2006/main" count="339" uniqueCount="111">
  <si>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</si>
  <si>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</si>
  <si>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</si>
  <si>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</si>
  <si>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</si>
  <si>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</si>
  <si>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</si>
  <si>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</si>
  <si>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</si>
  <si>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</si>
  <si>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</si>
  <si>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</si>
  <si>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</si>
  <si>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</si>
  <si>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</si>
  <si>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</si>
  <si>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</si>
  <si>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</si>
  <si>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</si>
  <si>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</si>
  <si>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</si>
  <si>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</si>
  <si>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</si>
  <si>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</si>
  <si>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</si>
  <si>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</si>
  <si>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</si>
  <si>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</si>
  <si>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</si>
  <si>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</si>
  <si>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</si>
  <si>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</si>
  <si>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</si>
  <si>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</si>
  <si>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</si>
  <si>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</si>
  <si>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</si>
  <si>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</si>
  <si>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</si>
  <si>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</si>
  <si>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</si>
  <si>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</si>
  <si>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</si>
  <si>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</si>
  <si>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</si>
  <si>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</si>
  <si>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</si>
  <si>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</si>
  <si>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</si>
  <si>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</si>
  <si>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</si>
  <si>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</si>
  <si>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</si>
  <si>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</si>
  <si>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</si>
  <si>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</si>
  <si>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</si>
  <si>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</si>
  <si>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</si>
  <si>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</si>
  <si>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</si>
  <si>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</si>
  <si>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</si>
  <si>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</si>
  <si>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</si>
  <si>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</si>
  <si>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</si>
  <si>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</si>
  <si>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</si>
  <si>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</si>
  <si>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</si>
  <si>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</si>
  <si>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</si>
  <si>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</si>
  <si>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</si>
  <si>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</si>
  <si>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</si>
  <si>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</si>
  <si>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</si>
  <si>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</si>
  <si>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</si>
  <si>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</si>
  <si>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</si>
  <si>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</si>
  <si>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</si>
  <si>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</si>
  <si>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</si>
  <si>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</si>
  <si>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</si>
  <si>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</si>
  <si>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</si>
  <si>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</si>
  <si>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</si>
  <si>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</si>
  <si>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</si>
  <si>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</si>
  <si>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</si>
  <si>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</si>
  <si>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</si>
  <si>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</si>
  <si>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</si>
  <si>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</si>
  <si>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</si>
  <si>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</si>
  <si>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</si>
  <si>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план на січень-вересень  2014р.</t>
  </si>
  <si>
    <t>Зміни до розпису станом на 19.09.2014р. :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</si>
  <si>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29.09.2014р.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</si>
  <si>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29.09.2014</t>
    </r>
    <r>
      <rPr>
        <sz val="10"/>
        <rFont val="Times New Roman"/>
        <family val="1"/>
      </rPr>
      <t xml:space="preserve"> (тис.грн.)</t>
    </r>
  </si>
  <si>
    <t>станом на 29.09.2014 р.</t>
  </si>
  <si>
    <r>
      <t xml:space="preserve">станом на 29.09.2014р.           </t>
    </r>
    <r>
      <rPr>
        <sz val="10"/>
        <rFont val="Arial Cyr"/>
        <family val="0"/>
      </rPr>
      <t xml:space="preserve">  ( 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</si>
</sst>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4" fontId="17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7" xfId="0" applyFont="1" applyBorder="1" applyAlignment="1">
      <alignment horizont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4432438"/>
        <c:axId val="62783079"/>
      </c:lineChart>
      <c:catAx>
        <c:axId val="144324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783079"/>
        <c:crosses val="autoZero"/>
        <c:auto val="0"/>
        <c:lblOffset val="100"/>
        <c:tickLblSkip val="1"/>
        <c:noMultiLvlLbl val="0"/>
      </c:catAx>
      <c:valAx>
        <c:axId val="62783079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432438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29.09.2014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січень-вересень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287459.5</c:v>
                </c:pt>
                <c:pt idx="1">
                  <c:v>57702.1</c:v>
                </c:pt>
                <c:pt idx="2">
                  <c:v>1056.6</c:v>
                </c:pt>
                <c:pt idx="3">
                  <c:v>794.5</c:v>
                </c:pt>
                <c:pt idx="4">
                  <c:v>5113.5</c:v>
                </c:pt>
                <c:pt idx="5">
                  <c:v>5256.5</c:v>
                </c:pt>
                <c:pt idx="6">
                  <c:v>2400</c:v>
                </c:pt>
                <c:pt idx="7">
                  <c:v>3780.2999999999447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276996.4</c:v>
                </c:pt>
                <c:pt idx="1">
                  <c:v>57835.4</c:v>
                </c:pt>
                <c:pt idx="2">
                  <c:v>-415.95</c:v>
                </c:pt>
                <c:pt idx="3">
                  <c:v>768.7</c:v>
                </c:pt>
                <c:pt idx="4">
                  <c:v>4840.1</c:v>
                </c:pt>
                <c:pt idx="5">
                  <c:v>5365.42</c:v>
                </c:pt>
                <c:pt idx="6">
                  <c:v>2177.8</c:v>
                </c:pt>
                <c:pt idx="7">
                  <c:v>1427.6299999999746</c:v>
                </c:pt>
              </c:numCache>
            </c:numRef>
          </c:val>
          <c:shape val="box"/>
        </c:ser>
        <c:shape val="box"/>
        <c:axId val="36653424"/>
        <c:axId val="61445361"/>
      </c:bar3DChart>
      <c:catAx>
        <c:axId val="36653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1445361"/>
        <c:crosses val="autoZero"/>
        <c:auto val="1"/>
        <c:lblOffset val="100"/>
        <c:tickLblSkip val="1"/>
        <c:noMultiLvlLbl val="0"/>
      </c:catAx>
      <c:valAx>
        <c:axId val="61445361"/>
        <c:scaling>
          <c:orientation val="minMax"/>
          <c:max val="3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53424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12927.429999999998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2358.2</c:v>
                </c:pt>
              </c:numCache>
            </c:numRef>
          </c:val>
        </c:ser>
        <c:axId val="16137338"/>
        <c:axId val="11018315"/>
      </c:barChart>
      <c:catAx>
        <c:axId val="16137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018315"/>
        <c:crosses val="autoZero"/>
        <c:auto val="1"/>
        <c:lblOffset val="100"/>
        <c:tickLblSkip val="1"/>
        <c:noMultiLvlLbl val="0"/>
      </c:catAx>
      <c:valAx>
        <c:axId val="110183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137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1723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1754.73</c:v>
                </c:pt>
              </c:numCache>
            </c:numRef>
          </c:val>
        </c:ser>
        <c:axId val="32055972"/>
        <c:axId val="20068293"/>
      </c:barChart>
      <c:catAx>
        <c:axId val="32055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068293"/>
        <c:crosses val="autoZero"/>
        <c:auto val="1"/>
        <c:lblOffset val="100"/>
        <c:tickLblSkip val="1"/>
        <c:noMultiLvlLbl val="0"/>
      </c:catAx>
      <c:valAx>
        <c:axId val="200682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0559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52512.6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59259.3</c:v>
                </c:pt>
              </c:numCache>
            </c:numRef>
          </c:val>
        </c:ser>
        <c:axId val="46396910"/>
        <c:axId val="14919007"/>
      </c:barChart>
      <c:catAx>
        <c:axId val="4639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19007"/>
        <c:crosses val="autoZero"/>
        <c:auto val="1"/>
        <c:lblOffset val="100"/>
        <c:tickLblSkip val="1"/>
        <c:noMultiLvlLbl val="0"/>
      </c:catAx>
      <c:valAx>
        <c:axId val="149190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969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8176800"/>
        <c:axId val="52264609"/>
      </c:lineChart>
      <c:catAx>
        <c:axId val="281768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264609"/>
        <c:crosses val="autoZero"/>
        <c:auto val="0"/>
        <c:lblOffset val="100"/>
        <c:tickLblSkip val="1"/>
        <c:noMultiLvlLbl val="0"/>
      </c:catAx>
      <c:valAx>
        <c:axId val="52264609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17680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19434"/>
        <c:axId val="5574907"/>
      </c:lineChart>
      <c:catAx>
        <c:axId val="61943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74907"/>
        <c:crosses val="autoZero"/>
        <c:auto val="0"/>
        <c:lblOffset val="100"/>
        <c:tickLblSkip val="1"/>
        <c:noMultiLvlLbl val="0"/>
      </c:catAx>
      <c:valAx>
        <c:axId val="5574907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943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50174164"/>
        <c:axId val="48914293"/>
      </c:lineChart>
      <c:catAx>
        <c:axId val="5017416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14293"/>
        <c:crosses val="autoZero"/>
        <c:auto val="0"/>
        <c:lblOffset val="100"/>
        <c:tickLblSkip val="1"/>
        <c:noMultiLvlLbl val="0"/>
      </c:catAx>
      <c:valAx>
        <c:axId val="4891429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17416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37575454"/>
        <c:axId val="2634767"/>
      </c:lineChart>
      <c:catAx>
        <c:axId val="3757545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34767"/>
        <c:crosses val="autoZero"/>
        <c:auto val="0"/>
        <c:lblOffset val="100"/>
        <c:tickLblSkip val="1"/>
        <c:noMultiLvlLbl val="0"/>
      </c:catAx>
      <c:valAx>
        <c:axId val="263476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57545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23712904"/>
        <c:axId val="12089545"/>
      </c:lineChart>
      <c:catAx>
        <c:axId val="237129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089545"/>
        <c:crosses val="autoZero"/>
        <c:auto val="0"/>
        <c:lblOffset val="100"/>
        <c:tickLblSkip val="1"/>
        <c:noMultiLvlLbl val="0"/>
      </c:catAx>
      <c:valAx>
        <c:axId val="12089545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71290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41697042"/>
        <c:axId val="39729059"/>
      </c:lineChart>
      <c:catAx>
        <c:axId val="416970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729059"/>
        <c:crosses val="autoZero"/>
        <c:auto val="0"/>
        <c:lblOffset val="100"/>
        <c:tickLblSkip val="1"/>
        <c:noMultiLvlLbl val="0"/>
      </c:catAx>
      <c:valAx>
        <c:axId val="39729059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69704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2017212"/>
        <c:axId val="63937181"/>
      </c:lineChart>
      <c:catAx>
        <c:axId val="220172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937181"/>
        <c:crosses val="autoZero"/>
        <c:auto val="0"/>
        <c:lblOffset val="100"/>
        <c:tickLblSkip val="1"/>
        <c:noMultiLvlLbl val="0"/>
      </c:catAx>
      <c:valAx>
        <c:axId val="6393718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01721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41883</c:v>
                </c:pt>
                <c:pt idx="1">
                  <c:v>41884</c:v>
                </c:pt>
                <c:pt idx="2">
                  <c:v>41885</c:v>
                </c:pt>
                <c:pt idx="3">
                  <c:v>41886</c:v>
                </c:pt>
                <c:pt idx="4">
                  <c:v>41887</c:v>
                </c:pt>
                <c:pt idx="5">
                  <c:v>41890</c:v>
                </c:pt>
                <c:pt idx="6">
                  <c:v>41891</c:v>
                </c:pt>
                <c:pt idx="7">
                  <c:v>41892</c:v>
                </c:pt>
                <c:pt idx="8">
                  <c:v>41893</c:v>
                </c:pt>
                <c:pt idx="9">
                  <c:v>41894</c:v>
                </c:pt>
                <c:pt idx="10">
                  <c:v>41897</c:v>
                </c:pt>
                <c:pt idx="11">
                  <c:v>41898</c:v>
                </c:pt>
                <c:pt idx="12">
                  <c:v>41899</c:v>
                </c:pt>
                <c:pt idx="13">
                  <c:v>41900</c:v>
                </c:pt>
                <c:pt idx="14">
                  <c:v>41901</c:v>
                </c:pt>
                <c:pt idx="15">
                  <c:v>41904</c:v>
                </c:pt>
                <c:pt idx="16">
                  <c:v>41905</c:v>
                </c:pt>
                <c:pt idx="17">
                  <c:v>41906</c:v>
                </c:pt>
                <c:pt idx="18">
                  <c:v>41907</c:v>
                </c:pt>
                <c:pt idx="19">
                  <c:v>41908</c:v>
                </c:pt>
                <c:pt idx="20">
                  <c:v>41911</c:v>
                </c:pt>
                <c:pt idx="21">
                  <c:v>41912</c:v>
                </c:pt>
              </c:strCache>
            </c:strRef>
          </c:cat>
          <c:val>
            <c:numRef>
              <c:f>вересень!$J$4:$J$23</c:f>
              <c:numCache>
                <c:ptCount val="20"/>
                <c:pt idx="0">
                  <c:v>693.5</c:v>
                </c:pt>
                <c:pt idx="1">
                  <c:v>820.4</c:v>
                </c:pt>
                <c:pt idx="2">
                  <c:v>1073.5</c:v>
                </c:pt>
                <c:pt idx="3">
                  <c:v>2126.2</c:v>
                </c:pt>
                <c:pt idx="4">
                  <c:v>4939.5</c:v>
                </c:pt>
                <c:pt idx="5">
                  <c:v>1241.84</c:v>
                </c:pt>
                <c:pt idx="6">
                  <c:v>936.1</c:v>
                </c:pt>
                <c:pt idx="7">
                  <c:v>851.6</c:v>
                </c:pt>
                <c:pt idx="8">
                  <c:v>558.3</c:v>
                </c:pt>
                <c:pt idx="9">
                  <c:v>1256.2</c:v>
                </c:pt>
                <c:pt idx="10">
                  <c:v>2109.7</c:v>
                </c:pt>
                <c:pt idx="11">
                  <c:v>2248.6</c:v>
                </c:pt>
                <c:pt idx="12">
                  <c:v>928.2</c:v>
                </c:pt>
                <c:pt idx="13">
                  <c:v>1209.5</c:v>
                </c:pt>
                <c:pt idx="14">
                  <c:v>2235</c:v>
                </c:pt>
                <c:pt idx="15">
                  <c:v>3105.1</c:v>
                </c:pt>
                <c:pt idx="16">
                  <c:v>1894</c:v>
                </c:pt>
                <c:pt idx="17">
                  <c:v>551.4</c:v>
                </c:pt>
                <c:pt idx="18">
                  <c:v>1185.9</c:v>
                </c:pt>
                <c:pt idx="19">
                  <c:v>1468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41883</c:v>
                </c:pt>
                <c:pt idx="1">
                  <c:v>41884</c:v>
                </c:pt>
                <c:pt idx="2">
                  <c:v>41885</c:v>
                </c:pt>
                <c:pt idx="3">
                  <c:v>41886</c:v>
                </c:pt>
                <c:pt idx="4">
                  <c:v>41887</c:v>
                </c:pt>
                <c:pt idx="5">
                  <c:v>41890</c:v>
                </c:pt>
                <c:pt idx="6">
                  <c:v>41891</c:v>
                </c:pt>
                <c:pt idx="7">
                  <c:v>41892</c:v>
                </c:pt>
                <c:pt idx="8">
                  <c:v>41893</c:v>
                </c:pt>
                <c:pt idx="9">
                  <c:v>41894</c:v>
                </c:pt>
                <c:pt idx="10">
                  <c:v>41897</c:v>
                </c:pt>
                <c:pt idx="11">
                  <c:v>41898</c:v>
                </c:pt>
                <c:pt idx="12">
                  <c:v>41899</c:v>
                </c:pt>
                <c:pt idx="13">
                  <c:v>41900</c:v>
                </c:pt>
                <c:pt idx="14">
                  <c:v>41901</c:v>
                </c:pt>
                <c:pt idx="15">
                  <c:v>41904</c:v>
                </c:pt>
                <c:pt idx="16">
                  <c:v>41905</c:v>
                </c:pt>
                <c:pt idx="17">
                  <c:v>41906</c:v>
                </c:pt>
                <c:pt idx="18">
                  <c:v>41907</c:v>
                </c:pt>
                <c:pt idx="19">
                  <c:v>41908</c:v>
                </c:pt>
                <c:pt idx="20">
                  <c:v>41911</c:v>
                </c:pt>
                <c:pt idx="21">
                  <c:v>41912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1571.627</c:v>
                </c:pt>
                <c:pt idx="1">
                  <c:v>1571.6</c:v>
                </c:pt>
                <c:pt idx="2">
                  <c:v>1571.6</c:v>
                </c:pt>
                <c:pt idx="3">
                  <c:v>1571.6</c:v>
                </c:pt>
                <c:pt idx="4">
                  <c:v>1571.6</c:v>
                </c:pt>
                <c:pt idx="5">
                  <c:v>1571.6</c:v>
                </c:pt>
                <c:pt idx="6">
                  <c:v>1571.6</c:v>
                </c:pt>
                <c:pt idx="7">
                  <c:v>1571.6</c:v>
                </c:pt>
                <c:pt idx="8">
                  <c:v>1571.6</c:v>
                </c:pt>
                <c:pt idx="9">
                  <c:v>1571.6</c:v>
                </c:pt>
                <c:pt idx="10">
                  <c:v>1571.6</c:v>
                </c:pt>
                <c:pt idx="11">
                  <c:v>1571.6</c:v>
                </c:pt>
                <c:pt idx="12">
                  <c:v>1571.6</c:v>
                </c:pt>
                <c:pt idx="13">
                  <c:v>1571.6</c:v>
                </c:pt>
                <c:pt idx="14">
                  <c:v>1571.6</c:v>
                </c:pt>
                <c:pt idx="15">
                  <c:v>1571.6</c:v>
                </c:pt>
                <c:pt idx="16">
                  <c:v>1571.6</c:v>
                </c:pt>
                <c:pt idx="17">
                  <c:v>1571.6</c:v>
                </c:pt>
                <c:pt idx="18">
                  <c:v>1571.6</c:v>
                </c:pt>
                <c:pt idx="19">
                  <c:v>1571.6</c:v>
                </c:pt>
                <c:pt idx="20">
                  <c:v>1571.6</c:v>
                </c:pt>
                <c:pt idx="21">
                  <c:v>1571.6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41883</c:v>
                </c:pt>
                <c:pt idx="1">
                  <c:v>41884</c:v>
                </c:pt>
                <c:pt idx="2">
                  <c:v>41885</c:v>
                </c:pt>
                <c:pt idx="3">
                  <c:v>41886</c:v>
                </c:pt>
                <c:pt idx="4">
                  <c:v>41887</c:v>
                </c:pt>
                <c:pt idx="5">
                  <c:v>41890</c:v>
                </c:pt>
                <c:pt idx="6">
                  <c:v>41891</c:v>
                </c:pt>
                <c:pt idx="7">
                  <c:v>41892</c:v>
                </c:pt>
                <c:pt idx="8">
                  <c:v>41893</c:v>
                </c:pt>
                <c:pt idx="9">
                  <c:v>41894</c:v>
                </c:pt>
                <c:pt idx="10">
                  <c:v>41897</c:v>
                </c:pt>
                <c:pt idx="11">
                  <c:v>41898</c:v>
                </c:pt>
                <c:pt idx="12">
                  <c:v>41899</c:v>
                </c:pt>
                <c:pt idx="13">
                  <c:v>41900</c:v>
                </c:pt>
                <c:pt idx="14">
                  <c:v>41901</c:v>
                </c:pt>
                <c:pt idx="15">
                  <c:v>41904</c:v>
                </c:pt>
                <c:pt idx="16">
                  <c:v>41905</c:v>
                </c:pt>
                <c:pt idx="17">
                  <c:v>41906</c:v>
                </c:pt>
                <c:pt idx="18">
                  <c:v>41907</c:v>
                </c:pt>
                <c:pt idx="19">
                  <c:v>41908</c:v>
                </c:pt>
                <c:pt idx="20">
                  <c:v>41911</c:v>
                </c:pt>
                <c:pt idx="21">
                  <c:v>41912</c:v>
                </c:pt>
              </c:strCache>
            </c:strRef>
          </c:cat>
          <c:val>
            <c:numRef>
              <c:f>вересень!$K$4:$K$25</c:f>
              <c:numCache>
                <c:ptCount val="22"/>
                <c:pt idx="0">
                  <c:v>690</c:v>
                </c:pt>
                <c:pt idx="1">
                  <c:v>980</c:v>
                </c:pt>
                <c:pt idx="2">
                  <c:v>950</c:v>
                </c:pt>
                <c:pt idx="3">
                  <c:v>1500</c:v>
                </c:pt>
                <c:pt idx="4">
                  <c:v>3300</c:v>
                </c:pt>
                <c:pt idx="5">
                  <c:v>1200</c:v>
                </c:pt>
                <c:pt idx="6">
                  <c:v>1100</c:v>
                </c:pt>
                <c:pt idx="7">
                  <c:v>1000</c:v>
                </c:pt>
                <c:pt idx="8">
                  <c:v>1200</c:v>
                </c:pt>
                <c:pt idx="9">
                  <c:v>1350</c:v>
                </c:pt>
                <c:pt idx="10">
                  <c:v>3100</c:v>
                </c:pt>
                <c:pt idx="11">
                  <c:v>1800</c:v>
                </c:pt>
                <c:pt idx="12">
                  <c:v>1700</c:v>
                </c:pt>
                <c:pt idx="13">
                  <c:v>1450</c:v>
                </c:pt>
                <c:pt idx="14">
                  <c:v>2600</c:v>
                </c:pt>
                <c:pt idx="15">
                  <c:v>3300</c:v>
                </c:pt>
                <c:pt idx="16">
                  <c:v>1200</c:v>
                </c:pt>
                <c:pt idx="17">
                  <c:v>1300</c:v>
                </c:pt>
                <c:pt idx="18">
                  <c:v>1100</c:v>
                </c:pt>
                <c:pt idx="19">
                  <c:v>1200</c:v>
                </c:pt>
                <c:pt idx="20">
                  <c:v>2800</c:v>
                </c:pt>
                <c:pt idx="21">
                  <c:v>4258.9</c:v>
                </c:pt>
              </c:numCache>
            </c:numRef>
          </c:val>
          <c:smooth val="1"/>
        </c:ser>
        <c:marker val="1"/>
        <c:axId val="38563718"/>
        <c:axId val="11529143"/>
      </c:lineChart>
      <c:catAx>
        <c:axId val="385637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529143"/>
        <c:crosses val="autoZero"/>
        <c:auto val="0"/>
        <c:lblOffset val="100"/>
        <c:tickLblSkip val="1"/>
        <c:noMultiLvlLbl val="0"/>
      </c:catAx>
      <c:valAx>
        <c:axId val="11529143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56371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січень-вересень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29.09.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363 563,0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348 995,5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січень-вересень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-9 496,5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вересень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40 928,9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вересень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-14 567,5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0">
        <row r="10">
          <cell r="E10">
            <v>287459.5</v>
          </cell>
          <cell r="F10">
            <v>276996.4</v>
          </cell>
        </row>
        <row r="19">
          <cell r="E19">
            <v>1056.6</v>
          </cell>
          <cell r="F19">
            <v>-415.95</v>
          </cell>
        </row>
        <row r="33">
          <cell r="E33">
            <v>57702.1</v>
          </cell>
          <cell r="F33">
            <v>57835.4</v>
          </cell>
        </row>
        <row r="56">
          <cell r="E56">
            <v>5113.5</v>
          </cell>
          <cell r="F56">
            <v>4840.1</v>
          </cell>
        </row>
        <row r="95">
          <cell r="E95">
            <v>5256.5</v>
          </cell>
          <cell r="F95">
            <v>5365.42</v>
          </cell>
        </row>
        <row r="96">
          <cell r="E96">
            <v>794.5</v>
          </cell>
          <cell r="F96">
            <v>768.7</v>
          </cell>
        </row>
        <row r="107">
          <cell r="E107">
            <v>363562.99999999994</v>
          </cell>
          <cell r="F107">
            <v>348995.5</v>
          </cell>
        </row>
        <row r="119">
          <cell r="E119">
            <v>187.5</v>
          </cell>
          <cell r="F119">
            <v>295.8</v>
          </cell>
        </row>
        <row r="120">
          <cell r="E120">
            <v>52512.6</v>
          </cell>
          <cell r="F120">
            <v>59259.3</v>
          </cell>
        </row>
        <row r="121">
          <cell r="E121">
            <v>1723</v>
          </cell>
          <cell r="F121">
            <v>1754.73</v>
          </cell>
        </row>
        <row r="122">
          <cell r="E122">
            <v>12927.429999999998</v>
          </cell>
          <cell r="F122">
            <v>2358.2</v>
          </cell>
        </row>
        <row r="123">
          <cell r="E123">
            <v>1431.22</v>
          </cell>
          <cell r="F123">
            <v>974.9</v>
          </cell>
        </row>
        <row r="140">
          <cell r="I140">
            <v>9020.59653</v>
          </cell>
        </row>
        <row r="142">
          <cell r="I142">
            <v>0</v>
          </cell>
        </row>
        <row r="143">
          <cell r="D143">
            <v>121054.27954999999</v>
          </cell>
          <cell r="I143">
            <v>112033.68302</v>
          </cell>
        </row>
      </sheetData>
      <sheetData sheetId="1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2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3">
        <row r="140">
          <cell r="I140">
            <v>9020.59653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4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5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6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7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8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61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62</v>
      </c>
      <c r="O1" s="111"/>
      <c r="P1" s="111"/>
      <c r="Q1" s="111"/>
      <c r="R1" s="111"/>
      <c r="S1" s="112"/>
    </row>
    <row r="2" spans="1:19" ht="16.5" thickBot="1">
      <c r="A2" s="113" t="s">
        <v>63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64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41671</v>
      </c>
      <c r="O29" s="106">
        <f>'[1]січень '!$D$142</f>
        <v>111410.62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41671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37">
      <selection activeCell="C54" sqref="C54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8" t="s">
        <v>107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9"/>
      <c r="M27" s="139"/>
      <c r="N27" s="139"/>
    </row>
    <row r="28" spans="1:16" ht="78.75" customHeight="1">
      <c r="A28" s="134" t="s">
        <v>40</v>
      </c>
      <c r="B28" s="140" t="s">
        <v>51</v>
      </c>
      <c r="C28" s="141"/>
      <c r="D28" s="130" t="s">
        <v>28</v>
      </c>
      <c r="E28" s="130"/>
      <c r="F28" s="136" t="s">
        <v>29</v>
      </c>
      <c r="G28" s="137"/>
      <c r="H28" s="131" t="s">
        <v>39</v>
      </c>
      <c r="I28" s="136"/>
      <c r="J28" s="131" t="s">
        <v>50</v>
      </c>
      <c r="K28" s="132"/>
      <c r="L28" s="146" t="s">
        <v>45</v>
      </c>
      <c r="M28" s="147"/>
      <c r="N28" s="148"/>
      <c r="O28" s="142" t="s">
        <v>108</v>
      </c>
      <c r="P28" s="143"/>
    </row>
    <row r="29" spans="1:16" ht="45">
      <c r="A29" s="135"/>
      <c r="B29" s="72" t="s">
        <v>105</v>
      </c>
      <c r="C29" s="28" t="s">
        <v>26</v>
      </c>
      <c r="D29" s="72" t="str">
        <f>B29</f>
        <v>план на січень-вересень  2014р.</v>
      </c>
      <c r="E29" s="28" t="str">
        <f>C29</f>
        <v>факт</v>
      </c>
      <c r="F29" s="71" t="str">
        <f>B29</f>
        <v>план на січень-вересень  2014р.</v>
      </c>
      <c r="G29" s="95" t="str">
        <f>C29</f>
        <v>факт</v>
      </c>
      <c r="H29" s="72" t="str">
        <f>B29</f>
        <v>план на січень-вересень  2014р.</v>
      </c>
      <c r="I29" s="28" t="str">
        <f>C29</f>
        <v>факт</v>
      </c>
      <c r="J29" s="71" t="str">
        <f>B29</f>
        <v>план на січень-вересень  2014р.</v>
      </c>
      <c r="K29" s="95" t="str">
        <f>C29</f>
        <v>факт</v>
      </c>
      <c r="L29" s="67" t="str">
        <f>D29</f>
        <v>план на січень-вересень  2014р.</v>
      </c>
      <c r="M29" s="28" t="s">
        <v>26</v>
      </c>
      <c r="N29" s="68" t="s">
        <v>27</v>
      </c>
      <c r="O29" s="132"/>
      <c r="P29" s="136"/>
    </row>
    <row r="30" spans="1:16" ht="23.25" customHeight="1" thickBot="1">
      <c r="A30" s="66">
        <f>вересень!O38</f>
        <v>0</v>
      </c>
      <c r="B30" s="73">
        <f>'[1]вересень'!$E$119</f>
        <v>187.5</v>
      </c>
      <c r="C30" s="73">
        <f>'[1]вересень'!$F$119</f>
        <v>295.8</v>
      </c>
      <c r="D30" s="74">
        <f>'[1]вересень'!$E$122</f>
        <v>12927.429999999998</v>
      </c>
      <c r="E30" s="74">
        <f>'[1]вересень'!$F$122</f>
        <v>2358.2</v>
      </c>
      <c r="F30" s="75">
        <f>'[1]вересень'!$E$121</f>
        <v>1723</v>
      </c>
      <c r="G30" s="76">
        <f>'[1]вересень'!$F$121</f>
        <v>1754.73</v>
      </c>
      <c r="H30" s="76">
        <f>'[1]вересень'!$E$120</f>
        <v>52512.6</v>
      </c>
      <c r="I30" s="76">
        <f>'[1]вересень'!$F$120</f>
        <v>59259.3</v>
      </c>
      <c r="J30" s="76">
        <f>'[1]вересень'!$E$123</f>
        <v>1431.22</v>
      </c>
      <c r="K30" s="96">
        <f>'[1]вересень'!$F$123</f>
        <v>974.9</v>
      </c>
      <c r="L30" s="97">
        <f>H30+F30+D30+J30+B30</f>
        <v>68781.75</v>
      </c>
      <c r="M30" s="77">
        <f>I30+G30+E30+K30+C30</f>
        <v>64642.93000000001</v>
      </c>
      <c r="N30" s="78">
        <f>M30-L30</f>
        <v>-4138.819999999992</v>
      </c>
      <c r="O30" s="144">
        <f>вересень!O31</f>
        <v>121054.27954999999</v>
      </c>
      <c r="P30" s="145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0" t="s">
        <v>47</v>
      </c>
      <c r="P31" s="130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вересень!Q33</f>
        <v>112033.68302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вересень!Q34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вересень!Q36</f>
        <v>0</v>
      </c>
    </row>
    <row r="35" spans="15:16" ht="12.75">
      <c r="O35" s="26" t="s">
        <v>48</v>
      </c>
      <c r="P35" s="84">
        <f>вересень!Q35</f>
        <v>9020.59653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'[1]вересень'!$E$10</f>
        <v>287459.5</v>
      </c>
      <c r="C47" s="40">
        <f>'[1]вересень'!$F$10</f>
        <v>276996.4</v>
      </c>
      <c r="F47" s="1" t="s">
        <v>25</v>
      </c>
      <c r="G47" s="8"/>
      <c r="H47" s="13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'[1]вересень'!$E$33</f>
        <v>57702.1</v>
      </c>
      <c r="C48" s="18">
        <f>'[1]вересень'!$F$33</f>
        <v>57835.4</v>
      </c>
      <c r="G48" s="8"/>
      <c r="H48" s="13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'[1]вересень'!$E$19</f>
        <v>1056.6</v>
      </c>
      <c r="C49" s="17">
        <f>'[1]вересень'!$F$19</f>
        <v>-415.95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'[1]вересень'!$E$96</f>
        <v>794.5</v>
      </c>
      <c r="C50" s="6">
        <f>'[1]вересень'!$F$96</f>
        <v>768.7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'[1]вересень'!$E$56</f>
        <v>5113.5</v>
      </c>
      <c r="C51" s="17">
        <f>'[1]вересень'!$F$56</f>
        <v>4840.1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'[1]вересень'!$E$95</f>
        <v>5256.5</v>
      </c>
      <c r="C52" s="17">
        <f>'[1]вересень'!$F$95</f>
        <v>5365.42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2400</v>
      </c>
      <c r="C53" s="17">
        <v>2177.8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3780.2999999999447</v>
      </c>
      <c r="C54" s="17">
        <f>C55-C47-C48-C49-C50-C51-C52-C53</f>
        <v>1427.6299999999746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'[1]вересень'!$E$107</f>
        <v>363562.99999999994</v>
      </c>
      <c r="C55" s="12">
        <f>'[1]вересень'!$F$107</f>
        <v>348995.5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98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106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99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0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0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0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0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0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0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0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1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65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67</v>
      </c>
      <c r="O1" s="111"/>
      <c r="P1" s="111"/>
      <c r="Q1" s="111"/>
      <c r="R1" s="111"/>
      <c r="S1" s="112"/>
    </row>
    <row r="2" spans="1:19" ht="16.5" thickBot="1">
      <c r="A2" s="113" t="s">
        <v>70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71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41699</v>
      </c>
      <c r="O29" s="106">
        <f>'[1]лютий'!$D$142</f>
        <v>121970.53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41699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72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74</v>
      </c>
      <c r="O1" s="111"/>
      <c r="P1" s="111"/>
      <c r="Q1" s="111"/>
      <c r="R1" s="111"/>
      <c r="S1" s="112"/>
    </row>
    <row r="2" spans="1:19" ht="16.5" thickBot="1">
      <c r="A2" s="113" t="s">
        <v>75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76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41730</v>
      </c>
      <c r="O29" s="106">
        <f>'[1]березень'!$D$142</f>
        <v>114985.02570999999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41730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79</v>
      </c>
      <c r="O1" s="111"/>
      <c r="P1" s="111"/>
      <c r="Q1" s="111"/>
      <c r="R1" s="111"/>
      <c r="S1" s="112"/>
    </row>
    <row r="2" spans="1:19" ht="16.5" thickBot="1">
      <c r="A2" s="113" t="s">
        <v>80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81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1" t="s">
        <v>41</v>
      </c>
      <c r="O28" s="121"/>
      <c r="P28" s="121"/>
      <c r="Q28" s="12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2" t="s">
        <v>34</v>
      </c>
      <c r="O29" s="122"/>
      <c r="P29" s="122"/>
      <c r="Q29" s="122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9">
        <v>41760</v>
      </c>
      <c r="O30" s="106">
        <f>'[1]квітень'!$D$142</f>
        <v>123251.48</v>
      </c>
      <c r="P30" s="106"/>
      <c r="Q30" s="106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0"/>
      <c r="O31" s="106"/>
      <c r="P31" s="106"/>
      <c r="Q31" s="106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3" t="s">
        <v>56</v>
      </c>
      <c r="P33" s="124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5" t="s">
        <v>57</v>
      </c>
      <c r="P34" s="125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6" t="s">
        <v>60</v>
      </c>
      <c r="P35" s="127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1" t="s">
        <v>35</v>
      </c>
      <c r="O38" s="121"/>
      <c r="P38" s="121"/>
      <c r="Q38" s="121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 t="s">
        <v>36</v>
      </c>
      <c r="O39" s="129"/>
      <c r="P39" s="129"/>
      <c r="Q39" s="129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9">
        <v>41760</v>
      </c>
      <c r="O40" s="128">
        <v>0</v>
      </c>
      <c r="P40" s="128"/>
      <c r="Q40" s="128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0"/>
      <c r="O41" s="128"/>
      <c r="P41" s="128"/>
      <c r="Q41" s="128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84</v>
      </c>
      <c r="O1" s="111"/>
      <c r="P1" s="111"/>
      <c r="Q1" s="111"/>
      <c r="R1" s="111"/>
      <c r="S1" s="112"/>
    </row>
    <row r="2" spans="1:19" ht="16.5" thickBot="1">
      <c r="A2" s="113" t="s">
        <v>85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86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1" t="s">
        <v>41</v>
      </c>
      <c r="O26" s="121"/>
      <c r="P26" s="121"/>
      <c r="Q26" s="12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2" t="s">
        <v>34</v>
      </c>
      <c r="O27" s="122"/>
      <c r="P27" s="122"/>
      <c r="Q27" s="12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>
        <v>41791</v>
      </c>
      <c r="O28" s="106">
        <f>'[1]травень'!$D$142</f>
        <v>118982.48</v>
      </c>
      <c r="P28" s="106"/>
      <c r="Q28" s="10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0"/>
      <c r="O29" s="106"/>
      <c r="P29" s="106"/>
      <c r="Q29" s="10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3" t="s">
        <v>56</v>
      </c>
      <c r="P31" s="124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5" t="s">
        <v>57</v>
      </c>
      <c r="P32" s="125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6" t="s">
        <v>60</v>
      </c>
      <c r="P33" s="12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1" t="s">
        <v>35</v>
      </c>
      <c r="O36" s="121"/>
      <c r="P36" s="121"/>
      <c r="Q36" s="12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36</v>
      </c>
      <c r="O37" s="129"/>
      <c r="P37" s="129"/>
      <c r="Q37" s="12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9">
        <v>41791</v>
      </c>
      <c r="O38" s="128">
        <v>0</v>
      </c>
      <c r="P38" s="128"/>
      <c r="Q38" s="12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0"/>
      <c r="O39" s="128"/>
      <c r="P39" s="128"/>
      <c r="Q39" s="12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87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89</v>
      </c>
      <c r="O1" s="111"/>
      <c r="P1" s="111"/>
      <c r="Q1" s="111"/>
      <c r="R1" s="111"/>
      <c r="S1" s="112"/>
    </row>
    <row r="2" spans="1:19" ht="16.5" thickBot="1">
      <c r="A2" s="113" t="s">
        <v>90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91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1" t="s">
        <v>41</v>
      </c>
      <c r="O26" s="121"/>
      <c r="P26" s="121"/>
      <c r="Q26" s="12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2" t="s">
        <v>34</v>
      </c>
      <c r="O27" s="122"/>
      <c r="P27" s="122"/>
      <c r="Q27" s="12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>
        <v>41821</v>
      </c>
      <c r="O28" s="106">
        <f>'[1]червень'!$D$143</f>
        <v>117976.29</v>
      </c>
      <c r="P28" s="106"/>
      <c r="Q28" s="10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0"/>
      <c r="O29" s="106"/>
      <c r="P29" s="106"/>
      <c r="Q29" s="10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3" t="s">
        <v>56</v>
      </c>
      <c r="P31" s="124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5" t="s">
        <v>57</v>
      </c>
      <c r="P32" s="125"/>
      <c r="Q32" s="83">
        <f>'[1]червень'!$I$140</f>
        <v>9020.59653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6" t="s">
        <v>60</v>
      </c>
      <c r="P33" s="12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1" t="s">
        <v>35</v>
      </c>
      <c r="O36" s="121"/>
      <c r="P36" s="121"/>
      <c r="Q36" s="12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36</v>
      </c>
      <c r="O37" s="129"/>
      <c r="P37" s="129"/>
      <c r="Q37" s="12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9">
        <v>41821</v>
      </c>
      <c r="O38" s="128">
        <v>0</v>
      </c>
      <c r="P38" s="128"/>
      <c r="Q38" s="12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0"/>
      <c r="O39" s="128"/>
      <c r="P39" s="128"/>
      <c r="Q39" s="12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92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94</v>
      </c>
      <c r="O1" s="111"/>
      <c r="P1" s="111"/>
      <c r="Q1" s="111"/>
      <c r="R1" s="111"/>
      <c r="S1" s="112"/>
    </row>
    <row r="2" spans="1:19" ht="16.5" thickBot="1">
      <c r="A2" s="113" t="s">
        <v>95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96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1" t="s">
        <v>41</v>
      </c>
      <c r="O30" s="121"/>
      <c r="P30" s="121"/>
      <c r="Q30" s="121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2" t="s">
        <v>34</v>
      </c>
      <c r="O31" s="122"/>
      <c r="P31" s="122"/>
      <c r="Q31" s="122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9">
        <v>41852</v>
      </c>
      <c r="O32" s="106">
        <f>'[1]липень'!$D$143</f>
        <v>120856.76109</v>
      </c>
      <c r="P32" s="106"/>
      <c r="Q32" s="106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20"/>
      <c r="O33" s="106"/>
      <c r="P33" s="106"/>
      <c r="Q33" s="106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3" t="s">
        <v>56</v>
      </c>
      <c r="P35" s="124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5" t="s">
        <v>57</v>
      </c>
      <c r="P36" s="125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6" t="s">
        <v>60</v>
      </c>
      <c r="P37" s="127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1" t="s">
        <v>35</v>
      </c>
      <c r="O40" s="121"/>
      <c r="P40" s="121"/>
      <c r="Q40" s="121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9" t="s">
        <v>36</v>
      </c>
      <c r="O41" s="129"/>
      <c r="P41" s="129"/>
      <c r="Q41" s="129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9">
        <v>41852</v>
      </c>
      <c r="O42" s="128">
        <v>0</v>
      </c>
      <c r="P42" s="128"/>
      <c r="Q42" s="128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20"/>
      <c r="O43" s="128"/>
      <c r="P43" s="128"/>
      <c r="Q43" s="128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97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99</v>
      </c>
      <c r="O1" s="111"/>
      <c r="P1" s="111"/>
      <c r="Q1" s="111"/>
      <c r="R1" s="111"/>
      <c r="S1" s="112"/>
    </row>
    <row r="2" spans="1:19" ht="16.5" thickBot="1">
      <c r="A2" s="113" t="s">
        <v>100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101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41883</v>
      </c>
      <c r="O29" s="106">
        <f>'[1]серпень'!$D$143</f>
        <v>127799.14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41883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48"/>
  <sheetViews>
    <sheetView tabSelected="1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48" sqref="I4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103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104</v>
      </c>
      <c r="O1" s="111"/>
      <c r="P1" s="111"/>
      <c r="Q1" s="111"/>
      <c r="R1" s="111"/>
      <c r="S1" s="112"/>
    </row>
    <row r="2" spans="1:19" ht="16.5" thickBot="1">
      <c r="A2" s="113" t="s">
        <v>109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110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AVERAGE(J4:J23)</f>
        <v>1571.627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1571.6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1571.6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1571.6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1571.6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1571.6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75.2</v>
      </c>
      <c r="I10" s="82">
        <f t="shared" si="0"/>
        <v>48.200000000000074</v>
      </c>
      <c r="J10" s="42">
        <v>936.1</v>
      </c>
      <c r="K10" s="56">
        <v>1100</v>
      </c>
      <c r="L10" s="4">
        <f t="shared" si="1"/>
        <v>0.851</v>
      </c>
      <c r="M10" s="2">
        <v>1571.6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1571.6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1571.6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1571.6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1571.6</v>
      </c>
      <c r="N14" s="47">
        <v>0</v>
      </c>
      <c r="O14" s="53">
        <v>0</v>
      </c>
      <c r="P14" s="54">
        <v>274.5</v>
      </c>
      <c r="Q14" s="49">
        <v>0.94</v>
      </c>
      <c r="R14" s="46">
        <v>0.9</v>
      </c>
      <c r="S14" s="35">
        <f t="shared" si="2"/>
        <v>276.34</v>
      </c>
    </row>
    <row r="15" spans="1:19" ht="12.75">
      <c r="A15" s="13">
        <v>41898</v>
      </c>
      <c r="B15" s="42">
        <v>2169.1</v>
      </c>
      <c r="C15" s="80">
        <v>166.3</v>
      </c>
      <c r="D15" s="3">
        <v>-103.7</v>
      </c>
      <c r="E15" s="3">
        <v>1.2</v>
      </c>
      <c r="F15" s="3">
        <v>6.4</v>
      </c>
      <c r="G15" s="3">
        <v>0</v>
      </c>
      <c r="H15" s="3">
        <v>1.5</v>
      </c>
      <c r="I15" s="82">
        <f>J15-B15-C15-D15-E15-F15-G15-H15</f>
        <v>7.799999999999992</v>
      </c>
      <c r="J15" s="42">
        <v>2248.6</v>
      </c>
      <c r="K15" s="42">
        <v>1800</v>
      </c>
      <c r="L15" s="4">
        <f t="shared" si="1"/>
        <v>1.2492222222222222</v>
      </c>
      <c r="M15" s="2">
        <v>1571.6</v>
      </c>
      <c r="N15" s="47">
        <v>0</v>
      </c>
      <c r="O15" s="53">
        <v>0</v>
      </c>
      <c r="P15" s="54">
        <v>200.94</v>
      </c>
      <c r="Q15" s="49">
        <v>0</v>
      </c>
      <c r="R15" s="46">
        <v>3.1</v>
      </c>
      <c r="S15" s="35">
        <f t="shared" si="2"/>
        <v>204.04</v>
      </c>
    </row>
    <row r="16" spans="1:19" ht="12.75">
      <c r="A16" s="13">
        <v>41899</v>
      </c>
      <c r="B16" s="48">
        <v>819.1</v>
      </c>
      <c r="C16" s="69">
        <v>74.9</v>
      </c>
      <c r="D16" s="79">
        <v>0</v>
      </c>
      <c r="E16" s="79">
        <v>4.9</v>
      </c>
      <c r="F16" s="79">
        <v>3.4</v>
      </c>
      <c r="G16" s="79">
        <v>0</v>
      </c>
      <c r="H16" s="79">
        <v>12.8</v>
      </c>
      <c r="I16" s="69">
        <f>J16-B16-C16-D16-E16-F16-G16-H16</f>
        <v>13.10000000000002</v>
      </c>
      <c r="J16" s="48">
        <v>928.2</v>
      </c>
      <c r="K16" s="56">
        <v>1700</v>
      </c>
      <c r="L16" s="4">
        <f>J15/K16</f>
        <v>1.3227058823529412</v>
      </c>
      <c r="M16" s="2">
        <v>1571.6</v>
      </c>
      <c r="N16" s="47">
        <v>0</v>
      </c>
      <c r="O16" s="53">
        <v>0</v>
      </c>
      <c r="P16" s="54">
        <v>207.3</v>
      </c>
      <c r="Q16" s="49">
        <v>0</v>
      </c>
      <c r="R16" s="46">
        <v>0.2</v>
      </c>
      <c r="S16" s="35">
        <f t="shared" si="2"/>
        <v>207.5</v>
      </c>
    </row>
    <row r="17" spans="1:19" ht="12.75">
      <c r="A17" s="13">
        <v>41900</v>
      </c>
      <c r="B17" s="42">
        <v>985.7</v>
      </c>
      <c r="C17" s="80">
        <v>202.2</v>
      </c>
      <c r="D17" s="3">
        <v>0</v>
      </c>
      <c r="E17" s="3">
        <v>7.2</v>
      </c>
      <c r="F17" s="3">
        <v>1</v>
      </c>
      <c r="G17" s="3">
        <v>0</v>
      </c>
      <c r="H17" s="3">
        <v>1.4</v>
      </c>
      <c r="I17" s="82">
        <f>J17-B17-C17-D17-E17-F17-G17-H17</f>
        <v>11.999999999999966</v>
      </c>
      <c r="J17" s="42">
        <v>1209.5</v>
      </c>
      <c r="K17" s="56">
        <v>1450</v>
      </c>
      <c r="L17" s="4">
        <f t="shared" si="1"/>
        <v>0.8341379310344827</v>
      </c>
      <c r="M17" s="2">
        <v>1571.6</v>
      </c>
      <c r="N17" s="47">
        <v>44.3</v>
      </c>
      <c r="O17" s="53">
        <v>0</v>
      </c>
      <c r="P17" s="54">
        <v>304.6</v>
      </c>
      <c r="Q17" s="49">
        <v>0</v>
      </c>
      <c r="R17" s="46">
        <v>0</v>
      </c>
      <c r="S17" s="35">
        <f t="shared" si="2"/>
        <v>348.90000000000003</v>
      </c>
    </row>
    <row r="18" spans="1:19" ht="12.75">
      <c r="A18" s="13">
        <v>41901</v>
      </c>
      <c r="B18" s="42">
        <v>2045.3</v>
      </c>
      <c r="C18" s="80">
        <v>155.8</v>
      </c>
      <c r="D18" s="3">
        <v>0</v>
      </c>
      <c r="E18" s="3">
        <v>6.9</v>
      </c>
      <c r="F18" s="3">
        <v>23.2</v>
      </c>
      <c r="G18" s="3">
        <v>0</v>
      </c>
      <c r="H18" s="3">
        <v>3.2</v>
      </c>
      <c r="I18" s="82">
        <f t="shared" si="0"/>
        <v>0.6000000000000361</v>
      </c>
      <c r="J18" s="42">
        <v>2235</v>
      </c>
      <c r="K18" s="42">
        <v>2600</v>
      </c>
      <c r="L18" s="4">
        <f t="shared" si="1"/>
        <v>0.8596153846153847</v>
      </c>
      <c r="M18" s="2">
        <v>1571.6</v>
      </c>
      <c r="N18" s="47">
        <v>0</v>
      </c>
      <c r="O18" s="53">
        <v>0</v>
      </c>
      <c r="P18" s="54">
        <v>348.6</v>
      </c>
      <c r="Q18" s="49">
        <v>0</v>
      </c>
      <c r="R18" s="46">
        <v>0.6</v>
      </c>
      <c r="S18" s="35">
        <f>N18+O18+Q18+P18+R18</f>
        <v>349.20000000000005</v>
      </c>
    </row>
    <row r="19" spans="1:19" ht="12.75">
      <c r="A19" s="13">
        <v>41904</v>
      </c>
      <c r="B19" s="42">
        <v>2791.9</v>
      </c>
      <c r="C19" s="80">
        <v>284.8</v>
      </c>
      <c r="D19" s="3">
        <v>0</v>
      </c>
      <c r="E19" s="3">
        <v>6.7</v>
      </c>
      <c r="F19" s="3">
        <v>15.8</v>
      </c>
      <c r="G19" s="3">
        <v>0</v>
      </c>
      <c r="H19" s="3">
        <v>1.5</v>
      </c>
      <c r="I19" s="82">
        <f t="shared" si="0"/>
        <v>4.399999999999807</v>
      </c>
      <c r="J19" s="42">
        <v>3105.1</v>
      </c>
      <c r="K19" s="42">
        <v>3300</v>
      </c>
      <c r="L19" s="4">
        <f t="shared" si="1"/>
        <v>0.940939393939394</v>
      </c>
      <c r="M19" s="2">
        <v>1571.6</v>
      </c>
      <c r="N19" s="47">
        <v>2.2</v>
      </c>
      <c r="O19" s="53">
        <v>0</v>
      </c>
      <c r="P19" s="54">
        <v>142.1</v>
      </c>
      <c r="Q19" s="49">
        <v>0</v>
      </c>
      <c r="R19" s="46">
        <v>0.1</v>
      </c>
      <c r="S19" s="35">
        <f>N19+O19+Q19+P19+R19</f>
        <v>144.39999999999998</v>
      </c>
    </row>
    <row r="20" spans="1:19" ht="12.75">
      <c r="A20" s="13">
        <v>41905</v>
      </c>
      <c r="B20" s="42">
        <v>1602.3</v>
      </c>
      <c r="C20" s="80">
        <v>284.5</v>
      </c>
      <c r="D20" s="3">
        <v>0</v>
      </c>
      <c r="E20" s="3">
        <v>0.6</v>
      </c>
      <c r="F20" s="3">
        <v>1.1</v>
      </c>
      <c r="G20" s="3">
        <v>0</v>
      </c>
      <c r="H20" s="3">
        <v>5.3</v>
      </c>
      <c r="I20" s="82">
        <f t="shared" si="0"/>
        <v>0.20000000000004636</v>
      </c>
      <c r="J20" s="42">
        <v>1894</v>
      </c>
      <c r="K20" s="42">
        <v>1200</v>
      </c>
      <c r="L20" s="4">
        <f t="shared" si="1"/>
        <v>1.5783333333333334</v>
      </c>
      <c r="M20" s="2">
        <v>1571.6</v>
      </c>
      <c r="N20" s="47">
        <v>0</v>
      </c>
      <c r="O20" s="53">
        <v>0</v>
      </c>
      <c r="P20" s="54">
        <v>56.8</v>
      </c>
      <c r="Q20" s="49">
        <v>0</v>
      </c>
      <c r="R20" s="46">
        <v>0.1</v>
      </c>
      <c r="S20" s="35">
        <f t="shared" si="2"/>
        <v>56.9</v>
      </c>
    </row>
    <row r="21" spans="1:19" ht="12.75">
      <c r="A21" s="13">
        <v>41906</v>
      </c>
      <c r="B21" s="42">
        <v>369.8</v>
      </c>
      <c r="C21" s="80">
        <v>158.3</v>
      </c>
      <c r="D21" s="3">
        <v>0</v>
      </c>
      <c r="E21" s="3">
        <v>4.1</v>
      </c>
      <c r="F21" s="3">
        <v>2.5</v>
      </c>
      <c r="G21" s="3">
        <v>0</v>
      </c>
      <c r="H21" s="3">
        <v>16</v>
      </c>
      <c r="I21" s="82">
        <f t="shared" si="0"/>
        <v>0.6999999999999531</v>
      </c>
      <c r="J21" s="42">
        <v>551.4</v>
      </c>
      <c r="K21" s="42">
        <v>1300</v>
      </c>
      <c r="L21" s="4">
        <f t="shared" si="1"/>
        <v>0.42415384615384616</v>
      </c>
      <c r="M21" s="2">
        <v>1571.6</v>
      </c>
      <c r="N21" s="47">
        <v>0</v>
      </c>
      <c r="O21" s="53">
        <v>0</v>
      </c>
      <c r="P21" s="54">
        <v>60.2</v>
      </c>
      <c r="Q21" s="49">
        <v>0</v>
      </c>
      <c r="R21" s="46">
        <v>0</v>
      </c>
      <c r="S21" s="35">
        <f t="shared" si="2"/>
        <v>60.2</v>
      </c>
    </row>
    <row r="22" spans="1:19" ht="12.75">
      <c r="A22" s="13">
        <v>41907</v>
      </c>
      <c r="B22" s="42">
        <v>726</v>
      </c>
      <c r="C22" s="81">
        <v>454.1</v>
      </c>
      <c r="D22" s="7">
        <v>0</v>
      </c>
      <c r="E22" s="7">
        <v>2.5</v>
      </c>
      <c r="F22" s="7">
        <v>2.7</v>
      </c>
      <c r="G22" s="7">
        <v>0</v>
      </c>
      <c r="H22" s="7">
        <v>0</v>
      </c>
      <c r="I22" s="82">
        <f t="shared" si="0"/>
        <v>0.600000000000068</v>
      </c>
      <c r="J22" s="42">
        <v>1185.9</v>
      </c>
      <c r="K22" s="42">
        <v>1100</v>
      </c>
      <c r="L22" s="4">
        <f t="shared" si="1"/>
        <v>1.0780909090909092</v>
      </c>
      <c r="M22" s="2">
        <v>1571.6</v>
      </c>
      <c r="N22" s="47">
        <v>0</v>
      </c>
      <c r="O22" s="53">
        <v>0</v>
      </c>
      <c r="P22" s="54">
        <v>128</v>
      </c>
      <c r="Q22" s="49">
        <v>33.9</v>
      </c>
      <c r="R22" s="46">
        <v>0</v>
      </c>
      <c r="S22" s="35">
        <f t="shared" si="2"/>
        <v>161.9</v>
      </c>
    </row>
    <row r="23" spans="1:19" ht="12.75">
      <c r="A23" s="13">
        <v>41908</v>
      </c>
      <c r="B23" s="42">
        <v>815.6</v>
      </c>
      <c r="C23" s="81">
        <v>607.8</v>
      </c>
      <c r="D23" s="7">
        <v>0</v>
      </c>
      <c r="E23" s="7">
        <v>2.4</v>
      </c>
      <c r="F23" s="7">
        <v>1.2</v>
      </c>
      <c r="G23" s="7">
        <v>0</v>
      </c>
      <c r="H23" s="7">
        <v>40</v>
      </c>
      <c r="I23" s="82">
        <f t="shared" si="0"/>
        <v>1.0000000000000213</v>
      </c>
      <c r="J23" s="42">
        <v>1468</v>
      </c>
      <c r="K23" s="42">
        <v>1200</v>
      </c>
      <c r="L23" s="4">
        <f t="shared" si="1"/>
        <v>1.2233333333333334</v>
      </c>
      <c r="M23" s="2">
        <v>1571.6</v>
      </c>
      <c r="N23" s="47">
        <v>0</v>
      </c>
      <c r="O23" s="53">
        <v>0</v>
      </c>
      <c r="P23" s="54">
        <v>42.5</v>
      </c>
      <c r="Q23" s="49">
        <v>0</v>
      </c>
      <c r="R23" s="46">
        <v>0.2</v>
      </c>
      <c r="S23" s="35">
        <f t="shared" si="2"/>
        <v>42.7</v>
      </c>
    </row>
    <row r="24" spans="1:19" ht="12.75">
      <c r="A24" s="13">
        <v>41911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2800</v>
      </c>
      <c r="L24" s="4">
        <f t="shared" si="1"/>
        <v>0</v>
      </c>
      <c r="M24" s="2">
        <v>1571.6</v>
      </c>
      <c r="N24" s="47"/>
      <c r="O24" s="53"/>
      <c r="P24" s="54"/>
      <c r="Q24" s="49"/>
      <c r="R24" s="46"/>
      <c r="S24" s="35">
        <f t="shared" si="2"/>
        <v>0</v>
      </c>
    </row>
    <row r="25" spans="1:19" ht="13.5" thickBot="1">
      <c r="A25" s="13">
        <v>41912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4258.9</v>
      </c>
      <c r="L25" s="4">
        <f t="shared" si="1"/>
        <v>0</v>
      </c>
      <c r="M25" s="2">
        <v>1571.6</v>
      </c>
      <c r="N25" s="47"/>
      <c r="O25" s="53"/>
      <c r="P25" s="54"/>
      <c r="Q25" s="49"/>
      <c r="R25" s="46"/>
      <c r="S25" s="35">
        <f t="shared" si="2"/>
        <v>0</v>
      </c>
    </row>
    <row r="26" spans="1:19" ht="13.5" thickBot="1">
      <c r="A26" s="39" t="s">
        <v>33</v>
      </c>
      <c r="B26" s="43">
        <f aca="true" t="shared" si="3" ref="B26:K26">SUM(B4:B25)</f>
        <v>26718.029999999995</v>
      </c>
      <c r="C26" s="43">
        <f t="shared" si="3"/>
        <v>3542.66</v>
      </c>
      <c r="D26" s="43">
        <f t="shared" si="3"/>
        <v>-488.7</v>
      </c>
      <c r="E26" s="14">
        <f t="shared" si="3"/>
        <v>83.1</v>
      </c>
      <c r="F26" s="14">
        <f t="shared" si="3"/>
        <v>552.7900000000001</v>
      </c>
      <c r="G26" s="14">
        <f t="shared" si="3"/>
        <v>629.7</v>
      </c>
      <c r="H26" s="14">
        <f t="shared" si="3"/>
        <v>246.70000000000005</v>
      </c>
      <c r="I26" s="43">
        <f t="shared" si="3"/>
        <v>148.259999999999</v>
      </c>
      <c r="J26" s="43">
        <f t="shared" si="3"/>
        <v>31432.54</v>
      </c>
      <c r="K26" s="43">
        <f t="shared" si="3"/>
        <v>39078.9</v>
      </c>
      <c r="L26" s="15">
        <f t="shared" si="1"/>
        <v>0.8043353318542743</v>
      </c>
      <c r="M26" s="2"/>
      <c r="N26" s="93">
        <f>SUM(N4:N25)</f>
        <v>66.5</v>
      </c>
      <c r="O26" s="93">
        <f>SUM(O4:O25)</f>
        <v>0</v>
      </c>
      <c r="P26" s="93">
        <f>SUM(P4:P25)</f>
        <v>3144.74</v>
      </c>
      <c r="Q26" s="93">
        <f>SUM(Q4:Q25)</f>
        <v>110.33999999999997</v>
      </c>
      <c r="R26" s="93">
        <f>SUM(R4:R25)</f>
        <v>7</v>
      </c>
      <c r="S26" s="93">
        <f>N26+O26+Q26+P26+R26</f>
        <v>3328.58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1" t="s">
        <v>41</v>
      </c>
      <c r="O29" s="121"/>
      <c r="P29" s="121"/>
      <c r="Q29" s="121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2" t="s">
        <v>34</v>
      </c>
      <c r="O30" s="122"/>
      <c r="P30" s="122"/>
      <c r="Q30" s="122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9">
        <v>41911</v>
      </c>
      <c r="O31" s="106">
        <f>'[1]вересень'!$D$143</f>
        <v>121054.27954999999</v>
      </c>
      <c r="P31" s="106"/>
      <c r="Q31" s="106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0"/>
      <c r="O32" s="106"/>
      <c r="P32" s="106"/>
      <c r="Q32" s="106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f>'[1]вересень'!$I$143</f>
        <v>112033.68302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3" t="s">
        <v>56</v>
      </c>
      <c r="P34" s="124"/>
      <c r="Q34" s="61">
        <f>'[1]вересень'!$I$142</f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5" t="s">
        <v>57</v>
      </c>
      <c r="P35" s="125"/>
      <c r="Q35" s="83">
        <f>'[1]вересень'!$I$140</f>
        <v>9020.59653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6" t="s">
        <v>60</v>
      </c>
      <c r="P36" s="127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1" t="s">
        <v>35</v>
      </c>
      <c r="O39" s="121"/>
      <c r="P39" s="121"/>
      <c r="Q39" s="121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 t="s">
        <v>36</v>
      </c>
      <c r="O40" s="129"/>
      <c r="P40" s="129"/>
      <c r="Q40" s="129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9">
        <v>41911</v>
      </c>
      <c r="O41" s="128">
        <v>0</v>
      </c>
      <c r="P41" s="128"/>
      <c r="Q41" s="128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0"/>
      <c r="O42" s="128"/>
      <c r="P42" s="128"/>
      <c r="Q42" s="128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A1:L1"/>
    <mergeCell ref="N1:S1"/>
    <mergeCell ref="A2:L2"/>
    <mergeCell ref="N2:S2"/>
    <mergeCell ref="N29:Q29"/>
    <mergeCell ref="N30:Q30"/>
    <mergeCell ref="N31:N32"/>
    <mergeCell ref="O31:Q32"/>
    <mergeCell ref="N40:Q40"/>
    <mergeCell ref="N41:N42"/>
    <mergeCell ref="O41:Q42"/>
    <mergeCell ref="O34:P34"/>
    <mergeCell ref="O35:P35"/>
    <mergeCell ref="O36:P36"/>
    <mergeCell ref="N39:Q3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dohod2</cp:lastModifiedBy>
  <cp:lastPrinted>2014-07-24T08:35:22Z</cp:lastPrinted>
  <dcterms:created xsi:type="dcterms:W3CDTF">2006-11-30T08:16:02Z</dcterms:created>
  <dcterms:modified xsi:type="dcterms:W3CDTF">2014-09-29T07:14:52Z</dcterms:modified>
  <cp:category/>
  <cp:version/>
  <cp:contentType/>
  <cp:contentStatus/>
</cp:coreProperties>
</file>